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YOH\Desktop\Studypool\"/>
    </mc:Choice>
  </mc:AlternateContent>
  <xr:revisionPtr revIDLastSave="0" documentId="13_ncr:1_{E29E6293-275A-4570-81CE-D26D510B748D}" xr6:coauthVersionLast="45" xr6:coauthVersionMax="45" xr10:uidLastSave="{00000000-0000-0000-0000-000000000000}"/>
  <bookViews>
    <workbookView xWindow="-120" yWindow="-120" windowWidth="20730" windowHeight="11160" xr2:uid="{52141E92-BC63-4493-86CB-A38A0181C6D7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1" l="1"/>
  <c r="H41" i="1"/>
  <c r="B44" i="1"/>
  <c r="B43" i="1"/>
  <c r="H34" i="1"/>
  <c r="B36" i="1"/>
  <c r="G30" i="1"/>
  <c r="G29" i="1"/>
  <c r="K24" i="1"/>
  <c r="H23" i="1"/>
  <c r="H16" i="1"/>
  <c r="K17" i="1" s="1"/>
  <c r="H1" i="1"/>
  <c r="K2" i="1" s="1"/>
  <c r="H9" i="1"/>
  <c r="K10" i="1" s="1"/>
  <c r="K35" i="1" l="1"/>
</calcChain>
</file>

<file path=xl/sharedStrings.xml><?xml version="1.0" encoding="utf-8"?>
<sst xmlns="http://schemas.openxmlformats.org/spreadsheetml/2006/main" count="84" uniqueCount="29">
  <si>
    <t>n</t>
  </si>
  <si>
    <t>μ</t>
  </si>
  <si>
    <t>x̄</t>
  </si>
  <si>
    <t>tcalc</t>
  </si>
  <si>
    <t>df</t>
  </si>
  <si>
    <t>Ho: x̄ - μ = 0</t>
  </si>
  <si>
    <t>p-value</t>
  </si>
  <si>
    <t>Ha: x̄ - μ ≠ 0, where x̄ &gt; μ</t>
  </si>
  <si>
    <t>p-value &gt; 0.01; accept Ho.</t>
  </si>
  <si>
    <t>σ</t>
  </si>
  <si>
    <t>p-value &lt; 0.05; reject Ho.</t>
  </si>
  <si>
    <r>
      <t xml:space="preserve">* At </t>
    </r>
    <r>
      <rPr>
        <sz val="11"/>
        <color theme="1"/>
        <rFont val="Calibri"/>
        <family val="2"/>
      </rPr>
      <t xml:space="preserve">α=0.01, </t>
    </r>
    <r>
      <rPr>
        <sz val="11"/>
        <color theme="1"/>
        <rFont val="Calibri"/>
        <family val="2"/>
        <scheme val="minor"/>
      </rPr>
      <t>we accept the null hypothesis. This means that the increase in the battery life of the D size batteries is not significant.</t>
    </r>
  </si>
  <si>
    <r>
      <t xml:space="preserve">* At </t>
    </r>
    <r>
      <rPr>
        <sz val="11"/>
        <color theme="1"/>
        <rFont val="Calibri"/>
        <family val="2"/>
      </rPr>
      <t xml:space="preserve">α=0.05, </t>
    </r>
    <r>
      <rPr>
        <sz val="11"/>
        <color theme="1"/>
        <rFont val="Calibri"/>
        <family val="2"/>
        <scheme val="minor"/>
      </rPr>
      <t>we reject the null hypothesis. This means that the sample mean price is significantly greater than the given price of $108.5.</t>
    </r>
  </si>
  <si>
    <t>p-value &gt; 0.05; accept Ho.</t>
  </si>
  <si>
    <r>
      <t xml:space="preserve">* At </t>
    </r>
    <r>
      <rPr>
        <sz val="11"/>
        <color theme="1"/>
        <rFont val="Calibri"/>
        <family val="2"/>
      </rPr>
      <t xml:space="preserve">α=0.05, </t>
    </r>
    <r>
      <rPr>
        <sz val="11"/>
        <color theme="1"/>
        <rFont val="Calibri"/>
        <family val="2"/>
        <scheme val="minor"/>
      </rPr>
      <t>we accept the null hypothesis. This means that there is no significant difference between the efficiency of the old and the new engines. There is no support for the company's claims.</t>
    </r>
  </si>
  <si>
    <r>
      <t xml:space="preserve">* At </t>
    </r>
    <r>
      <rPr>
        <sz val="11"/>
        <color theme="1"/>
        <rFont val="Calibri"/>
        <family val="2"/>
      </rPr>
      <t xml:space="preserve">α=0.05, </t>
    </r>
    <r>
      <rPr>
        <sz val="11"/>
        <color theme="1"/>
        <rFont val="Calibri"/>
        <family val="2"/>
        <scheme val="minor"/>
      </rPr>
      <t>we accept the null hypothesis. There is no significant difference between the mean sample delivery time and the stated delivery time. The advertisment is supported by the statistical data.</t>
    </r>
  </si>
  <si>
    <t>Type II error:</t>
  </si>
  <si>
    <t>P(Z&lt;1.677) = 0.95</t>
  </si>
  <si>
    <t>x̄ crit</t>
  </si>
  <si>
    <t>Z&lt;</t>
  </si>
  <si>
    <t>P(Z&lt;1.463)</t>
  </si>
  <si>
    <t>*There is 55.57% probability to commit a Type II error.</t>
  </si>
  <si>
    <t>Z score</t>
  </si>
  <si>
    <t>since tcalc &lt; Z, accept Ho.</t>
  </si>
  <si>
    <t>since tcalc &gt; Z, reject Ho.</t>
  </si>
  <si>
    <t>Z-score</t>
  </si>
  <si>
    <r>
      <t xml:space="preserve">* At </t>
    </r>
    <r>
      <rPr>
        <sz val="11"/>
        <color theme="1"/>
        <rFont val="Calibri"/>
        <family val="2"/>
      </rPr>
      <t xml:space="preserve">α=0.05, </t>
    </r>
    <r>
      <rPr>
        <sz val="11"/>
        <color theme="1"/>
        <rFont val="Calibri"/>
        <family val="2"/>
        <scheme val="minor"/>
      </rPr>
      <t>we accept the null hypothesis. This means that there is no sufficient evidence to reject the sample shipment.</t>
    </r>
  </si>
  <si>
    <t>Ha: x̄ - μ ≠ 0, where x̄ &lt; μ</t>
  </si>
  <si>
    <r>
      <t xml:space="preserve">* At </t>
    </r>
    <r>
      <rPr>
        <sz val="11"/>
        <color theme="1"/>
        <rFont val="Calibri"/>
        <family val="2"/>
      </rPr>
      <t xml:space="preserve">α=0.05, </t>
    </r>
    <r>
      <rPr>
        <sz val="11"/>
        <color theme="1"/>
        <rFont val="Calibri"/>
        <family val="2"/>
        <scheme val="minor"/>
      </rPr>
      <t>we reject the null hypothesis. There is sufficient evidence to say that the percentage of people in the state who shop online is less than the percentage from the national poll.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</si>
</sst>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4D515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1" xfId="0" applyFill="1" applyBorder="1"/>
    <xf numFmtId="0" fontId="0" fillId="2" borderId="0" xfId="0" applyFill="1"/>
    <xf numFmtId="0" fontId="2" fillId="0" borderId="1" xfId="0" applyFont="1" applyBorder="1"/>
    <xf numFmtId="0" fontId="0" fillId="0" borderId="1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244C-1084-4E7A-963F-0EC38AD837C0}">
  <dimension ref="A1:P45"/>
  <sheetViews>
    <sheetView tabSelected="1" topLeftCell="A26" workbookViewId="0">
      <selection activeCell="D47" sqref="D47"/>
    </sheetView>
  </sheetViews>
  <sheetFormatPr defaultRowHeight="15" x14ac:dyDescent="0.25"/>
  <cols>
    <col min="11" max="11" width="12" bestFit="1" customWidth="1"/>
    <col min="13" max="13" width="12" bestFit="1" customWidth="1"/>
  </cols>
  <sheetData>
    <row r="1" spans="1:16" x14ac:dyDescent="0.25">
      <c r="A1" s="7">
        <v>1</v>
      </c>
      <c r="D1" s="4" t="s">
        <v>5</v>
      </c>
      <c r="E1" s="4"/>
      <c r="F1" s="4"/>
      <c r="G1" s="4" t="s">
        <v>3</v>
      </c>
      <c r="H1" s="4">
        <f>(B3-B5)/(B4/SQRT(B2))</f>
        <v>1</v>
      </c>
      <c r="I1" s="4"/>
      <c r="J1" s="4"/>
      <c r="K1" s="4"/>
      <c r="L1" s="4"/>
      <c r="M1" s="4"/>
      <c r="N1" s="4"/>
      <c r="O1" s="4"/>
      <c r="P1" s="4"/>
    </row>
    <row r="2" spans="1:16" x14ac:dyDescent="0.25">
      <c r="A2" s="1" t="s">
        <v>0</v>
      </c>
      <c r="B2" s="1">
        <v>36</v>
      </c>
      <c r="D2" s="4" t="s">
        <v>7</v>
      </c>
      <c r="E2" s="4"/>
      <c r="F2" s="4"/>
      <c r="G2" s="4" t="s">
        <v>22</v>
      </c>
      <c r="H2" s="4">
        <v>2.33</v>
      </c>
      <c r="I2" s="4"/>
      <c r="J2" s="4" t="s">
        <v>6</v>
      </c>
      <c r="K2" s="4">
        <f>_xlfn.T.DIST.RT(H1,B6)</f>
        <v>0.16208717119301941</v>
      </c>
      <c r="L2" s="4"/>
      <c r="M2" s="4"/>
      <c r="N2" s="4"/>
      <c r="O2" s="4"/>
      <c r="P2" s="4"/>
    </row>
    <row r="3" spans="1:16" x14ac:dyDescent="0.25">
      <c r="A3" s="5" t="s">
        <v>2</v>
      </c>
      <c r="B3" s="1">
        <v>88.5</v>
      </c>
      <c r="D3" s="4"/>
      <c r="E3" s="4"/>
      <c r="F3" s="4"/>
      <c r="G3" s="4" t="s">
        <v>23</v>
      </c>
      <c r="H3" s="4"/>
      <c r="I3" s="4"/>
      <c r="J3" s="4"/>
      <c r="K3" s="4" t="s">
        <v>8</v>
      </c>
      <c r="L3" s="4"/>
      <c r="M3" s="4"/>
      <c r="N3" s="4"/>
      <c r="O3" s="4"/>
      <c r="P3" s="4"/>
    </row>
    <row r="4" spans="1:16" x14ac:dyDescent="0.25">
      <c r="A4" s="1" t="s">
        <v>9</v>
      </c>
      <c r="B4" s="1">
        <v>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2" t="s">
        <v>1</v>
      </c>
      <c r="B5" s="3">
        <v>87</v>
      </c>
      <c r="D5" s="4" t="s">
        <v>11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6" t="s">
        <v>4</v>
      </c>
      <c r="B6" s="3">
        <v>35</v>
      </c>
    </row>
    <row r="8" spans="1:16" x14ac:dyDescent="0.25">
      <c r="A8" s="7">
        <v>2</v>
      </c>
    </row>
    <row r="9" spans="1:16" x14ac:dyDescent="0.25">
      <c r="A9" s="1" t="s">
        <v>0</v>
      </c>
      <c r="B9" s="1">
        <v>64</v>
      </c>
      <c r="D9" s="4" t="s">
        <v>5</v>
      </c>
      <c r="E9" s="4"/>
      <c r="F9" s="4"/>
      <c r="G9" s="4" t="s">
        <v>3</v>
      </c>
      <c r="H9" s="4">
        <f>(B10-B12)/(B11/SQRT(B9))</f>
        <v>1.75</v>
      </c>
      <c r="I9" s="4"/>
      <c r="J9" s="4"/>
      <c r="K9" s="4"/>
      <c r="L9" s="4"/>
      <c r="M9" s="4"/>
      <c r="N9" s="4"/>
      <c r="O9" s="4"/>
      <c r="P9" s="4"/>
    </row>
    <row r="10" spans="1:16" x14ac:dyDescent="0.25">
      <c r="A10" s="5" t="s">
        <v>2</v>
      </c>
      <c r="B10" s="1">
        <v>112</v>
      </c>
      <c r="D10" s="4" t="s">
        <v>7</v>
      </c>
      <c r="E10" s="4"/>
      <c r="F10" s="4"/>
      <c r="G10" s="4" t="s">
        <v>22</v>
      </c>
      <c r="H10" s="4">
        <v>1.65</v>
      </c>
      <c r="I10" s="4"/>
      <c r="J10" s="4" t="s">
        <v>6</v>
      </c>
      <c r="K10" s="4">
        <f>_xlfn.T.DIST.RT(H9,B13)</f>
        <v>4.2493665542970134E-2</v>
      </c>
      <c r="L10" s="4"/>
      <c r="M10" s="4"/>
      <c r="N10" s="4"/>
      <c r="O10" s="4"/>
      <c r="P10" s="4"/>
    </row>
    <row r="11" spans="1:16" x14ac:dyDescent="0.25">
      <c r="A11" s="1" t="s">
        <v>9</v>
      </c>
      <c r="B11" s="1">
        <v>16</v>
      </c>
      <c r="D11" s="4"/>
      <c r="E11" s="4"/>
      <c r="F11" s="4"/>
      <c r="G11" s="4" t="s">
        <v>24</v>
      </c>
      <c r="H11" s="4"/>
      <c r="I11" s="4"/>
      <c r="J11" s="4"/>
      <c r="K11" s="4" t="s">
        <v>10</v>
      </c>
      <c r="L11" s="4"/>
      <c r="M11" s="4"/>
      <c r="N11" s="4"/>
      <c r="O11" s="4"/>
      <c r="P11" s="4"/>
    </row>
    <row r="12" spans="1:16" x14ac:dyDescent="0.25">
      <c r="A12" s="2" t="s">
        <v>1</v>
      </c>
      <c r="B12" s="3">
        <v>108.5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6" t="s">
        <v>4</v>
      </c>
      <c r="B13" s="3">
        <v>63</v>
      </c>
      <c r="D13" s="4" t="s">
        <v>12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5" spans="1:16" x14ac:dyDescent="0.25">
      <c r="A15" s="7">
        <v>3</v>
      </c>
    </row>
    <row r="16" spans="1:16" x14ac:dyDescent="0.25">
      <c r="A16" s="1" t="s">
        <v>0</v>
      </c>
      <c r="B16" s="1">
        <v>36</v>
      </c>
      <c r="D16" s="4" t="s">
        <v>5</v>
      </c>
      <c r="E16" s="4"/>
      <c r="F16" s="4"/>
      <c r="G16" s="4" t="s">
        <v>3</v>
      </c>
      <c r="H16" s="4">
        <f>(B17-B19)/(B18/SQRT(B16))</f>
        <v>1.5</v>
      </c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5" t="s">
        <v>2</v>
      </c>
      <c r="B17" s="1">
        <v>51.5</v>
      </c>
      <c r="D17" s="4" t="s">
        <v>7</v>
      </c>
      <c r="E17" s="4"/>
      <c r="F17" s="4"/>
      <c r="G17" s="4" t="s">
        <v>22</v>
      </c>
      <c r="H17" s="4">
        <v>1.65</v>
      </c>
      <c r="I17" s="4"/>
      <c r="J17" s="4" t="s">
        <v>6</v>
      </c>
      <c r="K17" s="4">
        <f>_xlfn.T.DIST.RT(H16,B20)</f>
        <v>7.1290922115239505E-2</v>
      </c>
      <c r="L17" s="4"/>
      <c r="M17" s="4"/>
      <c r="N17" s="4"/>
      <c r="O17" s="4"/>
      <c r="P17" s="4"/>
    </row>
    <row r="18" spans="1:16" x14ac:dyDescent="0.25">
      <c r="A18" s="1" t="s">
        <v>9</v>
      </c>
      <c r="B18" s="1">
        <v>6</v>
      </c>
      <c r="D18" s="4"/>
      <c r="E18" s="4"/>
      <c r="F18" s="4"/>
      <c r="G18" s="4" t="s">
        <v>23</v>
      </c>
      <c r="H18" s="4"/>
      <c r="I18" s="4"/>
      <c r="J18" s="4"/>
      <c r="K18" s="4" t="s">
        <v>13</v>
      </c>
      <c r="L18" s="4"/>
      <c r="M18" s="4"/>
      <c r="N18" s="4"/>
      <c r="O18" s="4"/>
      <c r="P18" s="4"/>
    </row>
    <row r="19" spans="1:16" x14ac:dyDescent="0.25">
      <c r="A19" s="2" t="s">
        <v>1</v>
      </c>
      <c r="B19" s="3">
        <v>50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6" t="s">
        <v>4</v>
      </c>
      <c r="B20" s="3">
        <v>35</v>
      </c>
      <c r="D20" s="4" t="s">
        <v>14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2" spans="1:16" x14ac:dyDescent="0.25">
      <c r="A22" s="7">
        <v>4</v>
      </c>
    </row>
    <row r="23" spans="1:16" x14ac:dyDescent="0.25">
      <c r="A23" s="1" t="s">
        <v>0</v>
      </c>
      <c r="B23" s="1">
        <v>49</v>
      </c>
      <c r="D23" s="4" t="s">
        <v>5</v>
      </c>
      <c r="E23" s="4"/>
      <c r="F23" s="4"/>
      <c r="G23" s="4" t="s">
        <v>3</v>
      </c>
      <c r="H23" s="4">
        <f>(B24-B26)/(B25/SQRT(B23))</f>
        <v>1.4999999999999993</v>
      </c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5" t="s">
        <v>2</v>
      </c>
      <c r="B24" s="1">
        <v>16.2</v>
      </c>
      <c r="D24" s="4" t="s">
        <v>7</v>
      </c>
      <c r="E24" s="4"/>
      <c r="F24" s="4"/>
      <c r="G24" s="4" t="s">
        <v>25</v>
      </c>
      <c r="H24" s="4">
        <v>1.65</v>
      </c>
      <c r="I24" s="4"/>
      <c r="J24" s="4" t="s">
        <v>6</v>
      </c>
      <c r="K24" s="4">
        <f>_xlfn.T.DIST.RT(H23,B27)</f>
        <v>7.0081856867945921E-2</v>
      </c>
      <c r="L24" s="4"/>
      <c r="M24" s="4"/>
      <c r="N24" s="4"/>
      <c r="O24" s="4"/>
      <c r="P24" s="4"/>
    </row>
    <row r="25" spans="1:16" x14ac:dyDescent="0.25">
      <c r="A25" s="1" t="s">
        <v>9</v>
      </c>
      <c r="B25" s="1">
        <v>5.6</v>
      </c>
      <c r="D25" s="4"/>
      <c r="E25" s="4"/>
      <c r="F25" s="4"/>
      <c r="G25" s="4" t="s">
        <v>23</v>
      </c>
      <c r="H25" s="4"/>
      <c r="I25" s="4"/>
      <c r="J25" s="4"/>
      <c r="K25" s="4" t="s">
        <v>13</v>
      </c>
      <c r="L25" s="4"/>
      <c r="M25" s="4"/>
      <c r="N25" s="4"/>
      <c r="O25" s="4"/>
      <c r="P25" s="4"/>
    </row>
    <row r="26" spans="1:16" x14ac:dyDescent="0.25">
      <c r="A26" s="2" t="s">
        <v>1</v>
      </c>
      <c r="B26" s="3">
        <v>15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6" t="s">
        <v>4</v>
      </c>
      <c r="B27" s="3">
        <v>48</v>
      </c>
      <c r="D27" s="4" t="s">
        <v>15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D28" s="4" t="s">
        <v>16</v>
      </c>
      <c r="E28" s="4"/>
      <c r="F28" s="4" t="s">
        <v>17</v>
      </c>
      <c r="G28" s="4"/>
      <c r="H28" s="4"/>
      <c r="I28" s="4" t="s">
        <v>20</v>
      </c>
      <c r="K28" s="4">
        <v>0.55567</v>
      </c>
      <c r="L28" s="4"/>
      <c r="M28" s="4"/>
      <c r="N28" s="4"/>
      <c r="O28" s="4"/>
      <c r="P28" s="4"/>
    </row>
    <row r="29" spans="1:16" x14ac:dyDescent="0.25">
      <c r="D29" s="4"/>
      <c r="E29" s="4"/>
      <c r="F29" s="4" t="s">
        <v>18</v>
      </c>
      <c r="G29" s="4">
        <f>(1.677*B25)+B26</f>
        <v>24.391199999999998</v>
      </c>
      <c r="H29" s="4"/>
      <c r="I29" s="4"/>
      <c r="J29" s="4"/>
      <c r="K29" s="4" t="s">
        <v>21</v>
      </c>
      <c r="L29" s="4"/>
      <c r="M29" s="4"/>
      <c r="N29" s="4"/>
      <c r="O29" s="4"/>
      <c r="P29" s="4"/>
    </row>
    <row r="30" spans="1:16" x14ac:dyDescent="0.25">
      <c r="D30" s="4"/>
      <c r="E30" s="4"/>
      <c r="F30" s="4" t="s">
        <v>19</v>
      </c>
      <c r="G30" s="4">
        <f>(G29-B24)/B25</f>
        <v>1.4627142857142856</v>
      </c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3" spans="1:16" x14ac:dyDescent="0.25">
      <c r="A33" s="7">
        <v>5</v>
      </c>
    </row>
    <row r="34" spans="1:16" x14ac:dyDescent="0.25">
      <c r="A34" s="1" t="s">
        <v>0</v>
      </c>
      <c r="B34" s="1">
        <v>50</v>
      </c>
      <c r="D34" s="4" t="s">
        <v>5</v>
      </c>
      <c r="E34" s="4"/>
      <c r="F34" s="4"/>
      <c r="G34" s="4" t="s">
        <v>3</v>
      </c>
      <c r="H34" s="4">
        <f>(B35-B37)/(B36/SQRT(B34))</f>
        <v>1.5713484026367723</v>
      </c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5" t="s">
        <v>2</v>
      </c>
      <c r="B35" s="1">
        <v>6</v>
      </c>
      <c r="D35" s="4" t="s">
        <v>7</v>
      </c>
      <c r="E35" s="4"/>
      <c r="F35" s="4"/>
      <c r="G35" s="4" t="s">
        <v>22</v>
      </c>
      <c r="H35" s="4">
        <v>1.65</v>
      </c>
      <c r="I35" s="4"/>
      <c r="J35" s="4" t="s">
        <v>6</v>
      </c>
      <c r="K35" s="4">
        <f>_xlfn.T.DIST.RT(H34,B38)</f>
        <v>6.1268692488907484E-2</v>
      </c>
      <c r="L35" s="4"/>
      <c r="M35" s="4"/>
      <c r="N35" s="4"/>
      <c r="O35" s="4"/>
      <c r="P35" s="4"/>
    </row>
    <row r="36" spans="1:16" x14ac:dyDescent="0.25">
      <c r="A36" s="1" t="s">
        <v>9</v>
      </c>
      <c r="B36" s="1">
        <f>(B34*0.1*0.9)</f>
        <v>4.5</v>
      </c>
      <c r="D36" s="4"/>
      <c r="E36" s="4"/>
      <c r="F36" s="4"/>
      <c r="G36" s="4" t="s">
        <v>23</v>
      </c>
      <c r="H36" s="4"/>
      <c r="I36" s="4"/>
      <c r="J36" s="4"/>
      <c r="K36" s="4" t="s">
        <v>13</v>
      </c>
      <c r="L36" s="4"/>
      <c r="M36" s="4"/>
      <c r="N36" s="4"/>
      <c r="O36" s="4"/>
      <c r="P36" s="4"/>
    </row>
    <row r="37" spans="1:16" x14ac:dyDescent="0.25">
      <c r="A37" s="2" t="s">
        <v>1</v>
      </c>
      <c r="B37" s="3">
        <v>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6" t="s">
        <v>4</v>
      </c>
      <c r="B38" s="3">
        <v>49</v>
      </c>
      <c r="D38" s="4" t="s">
        <v>26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40" spans="1:16" x14ac:dyDescent="0.25">
      <c r="A40" s="7">
        <v>5</v>
      </c>
    </row>
    <row r="41" spans="1:16" x14ac:dyDescent="0.25">
      <c r="A41" s="1" t="s">
        <v>0</v>
      </c>
      <c r="B41" s="1">
        <v>400</v>
      </c>
      <c r="D41" s="4" t="s">
        <v>5</v>
      </c>
      <c r="E41" s="4"/>
      <c r="F41" s="4"/>
      <c r="G41" s="4" t="s">
        <v>3</v>
      </c>
      <c r="H41" s="4">
        <f>(B42-B44)/(B43/SQRT(B41))</f>
        <v>-3.4893267651888289</v>
      </c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5" t="s">
        <v>2</v>
      </c>
      <c r="B42" s="1">
        <v>215</v>
      </c>
      <c r="D42" s="4" t="s">
        <v>27</v>
      </c>
      <c r="E42" s="4"/>
      <c r="F42" s="4"/>
      <c r="G42" s="4" t="s">
        <v>22</v>
      </c>
      <c r="H42" s="4">
        <v>1.65</v>
      </c>
      <c r="I42" s="4"/>
      <c r="J42" s="4" t="s">
        <v>6</v>
      </c>
      <c r="K42" s="4">
        <f>_xlfn.T.DIST(H41,B45,FALSE)</f>
        <v>9.7676952883853237E-4</v>
      </c>
      <c r="L42" s="4"/>
      <c r="M42" s="4"/>
      <c r="N42" s="4"/>
      <c r="O42" s="4"/>
      <c r="P42" s="4"/>
    </row>
    <row r="43" spans="1:16" x14ac:dyDescent="0.25">
      <c r="A43" s="1" t="s">
        <v>9</v>
      </c>
      <c r="B43" s="1">
        <f>(B41*0.58*0.42)</f>
        <v>97.439999999999984</v>
      </c>
      <c r="D43" s="4"/>
      <c r="E43" s="4"/>
      <c r="F43" s="4"/>
      <c r="G43" s="4" t="s">
        <v>24</v>
      </c>
      <c r="H43" s="4"/>
      <c r="I43" s="4"/>
      <c r="J43" s="4"/>
      <c r="K43" s="4" t="s">
        <v>10</v>
      </c>
      <c r="L43" s="4"/>
      <c r="M43" s="4"/>
      <c r="N43" s="4"/>
      <c r="O43" s="4"/>
      <c r="P43" s="4"/>
    </row>
    <row r="44" spans="1:16" x14ac:dyDescent="0.25">
      <c r="A44" s="2" t="s">
        <v>1</v>
      </c>
      <c r="B44" s="3">
        <f>B41*0.58</f>
        <v>231.99999999999997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6" t="s">
        <v>4</v>
      </c>
      <c r="B45" s="3">
        <v>399</v>
      </c>
      <c r="D45" s="4" t="s">
        <v>28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SEAN</cp:lastModifiedBy>
  <dcterms:created xsi:type="dcterms:W3CDTF">2020-12-11T06:03:43Z</dcterms:created>
  <dcterms:modified xsi:type="dcterms:W3CDTF">2020-12-11T09:08:21Z</dcterms:modified>
</cp:coreProperties>
</file>